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_24\Objave 23_24\"/>
    </mc:Choice>
  </mc:AlternateContent>
  <bookViews>
    <workbookView xWindow="0" yWindow="0" windowWidth="28740" windowHeight="12240"/>
  </bookViews>
  <sheets>
    <sheet name="Kategorija 1" sheetId="11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7" l="1"/>
  <c r="D27" i="11"/>
  <c r="D22" i="11"/>
  <c r="D17" i="11"/>
  <c r="D36" i="11"/>
  <c r="D25" i="11"/>
  <c r="D24" i="11"/>
  <c r="D21" i="11"/>
  <c r="D19" i="11"/>
  <c r="D18" i="11"/>
  <c r="D14" i="11"/>
  <c r="D13" i="11"/>
  <c r="D40" i="11"/>
  <c r="D10" i="11"/>
  <c r="D43" i="11" s="1"/>
  <c r="D35" i="11"/>
  <c r="D38" i="11"/>
  <c r="D15" i="11"/>
</calcChain>
</file>

<file path=xl/sharedStrings.xml><?xml version="1.0" encoding="utf-8"?>
<sst xmlns="http://schemas.openxmlformats.org/spreadsheetml/2006/main" count="220" uniqueCount="122">
  <si>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</si>
  <si>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</si>
  <si>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</si>
  <si>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</si>
  <si>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</si>
  <si>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</si>
  <si>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</si>
  <si>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</si>
  <si>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</si>
  <si>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</si>
  <si>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</si>
  <si>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</si>
  <si>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</si>
  <si>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</si>
  <si>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</si>
  <si>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</si>
  <si>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</si>
  <si>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</si>
  <si>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 OŠ MAJSTORA RADOVANA,  OIB: 79746324379</t>
  </si>
  <si>
    <t>USTANOVA OŠ MAJSTORA RADOVANA</t>
  </si>
  <si>
    <t>31111,PLAĆE ZA REDOVAN RAD</t>
  </si>
  <si>
    <t>OTP banka</t>
  </si>
  <si>
    <t>MUZEJ GRADA TROGIRA</t>
  </si>
  <si>
    <t>OŠ MAJSTORA RADOVANA</t>
  </si>
  <si>
    <t>52508873833</t>
  </si>
  <si>
    <t>SPLIT</t>
  </si>
  <si>
    <t>91079069042</t>
  </si>
  <si>
    <t>TROGIR</t>
  </si>
  <si>
    <t>56448964534</t>
  </si>
  <si>
    <t>ZAGREB</t>
  </si>
  <si>
    <t>3431 - Bankarske usluge i isluge platnog prometa</t>
  </si>
  <si>
    <t>3239 - Ostale usluge</t>
  </si>
  <si>
    <t>3223 - Energija</t>
  </si>
  <si>
    <t>KIK Textilien und Non-Food d.o.o.</t>
  </si>
  <si>
    <t>29471249755</t>
  </si>
  <si>
    <t>JABLANOVEC</t>
  </si>
  <si>
    <t>3113,PLAĆE ZA PREKOVREMENI RAD</t>
  </si>
  <si>
    <t>3114,PLAĆE ZA POSEBNE UVJETE RADA</t>
  </si>
  <si>
    <t xml:space="preserve">Razdoblje: ožujak 2024. godine </t>
  </si>
  <si>
    <t>ZAST D.O.O.</t>
  </si>
  <si>
    <t>55945864193</t>
  </si>
  <si>
    <t>MASTER COPY D.O.O.</t>
  </si>
  <si>
    <t>58991588138</t>
  </si>
  <si>
    <t>3235 - Zakupnine i najamnine</t>
  </si>
  <si>
    <t xml:space="preserve">LIBER obrt za trgovinu i usluge </t>
  </si>
  <si>
    <t>18106568228</t>
  </si>
  <si>
    <t>3221 - Uredski materijal i ostali materijalni rashodi</t>
  </si>
  <si>
    <t>VODOVOD I KANALIZACIJA</t>
  </si>
  <si>
    <t>56826138353</t>
  </si>
  <si>
    <t xml:space="preserve">3234 - Komunalne usluge </t>
  </si>
  <si>
    <t>IN REBUS</t>
  </si>
  <si>
    <t>HRVATSKI TELEKOM D.D.</t>
  </si>
  <si>
    <t>81793146560</t>
  </si>
  <si>
    <t>3231 - Usluge telefona, pošte i prijevoza</t>
  </si>
  <si>
    <t xml:space="preserve">GRAD TROGIR </t>
  </si>
  <si>
    <t>84400309496</t>
  </si>
  <si>
    <t>BON-TON</t>
  </si>
  <si>
    <t>HRVATSKA POŠTA D.D.</t>
  </si>
  <si>
    <t>87311810356</t>
  </si>
  <si>
    <t>FINA ZAGREB</t>
  </si>
  <si>
    <t>85821130368</t>
  </si>
  <si>
    <t xml:space="preserve">3238 - Računalne usluge </t>
  </si>
  <si>
    <t>HEP ELEKTRA D.O.O.</t>
  </si>
  <si>
    <t>43965974818</t>
  </si>
  <si>
    <t>SPECIJALISTIČKA ORDINACIJA MEDICINE RADA , DR.LUCIJANA KRŽELJ</t>
  </si>
  <si>
    <t>MULTIMEDIJALNA OAZA TRGOVINE</t>
  </si>
  <si>
    <t>KOVAČIĆ KONZALTING</t>
  </si>
  <si>
    <t>NAKLADA SLAP</t>
  </si>
  <si>
    <t>JAVNA USTANOVA ZA UPRAVLJANJE ŠPORTSKIM OBJEKTIMA</t>
  </si>
  <si>
    <t>MAĆA D.O.O.</t>
  </si>
  <si>
    <t>SVEŽANJ d.o.o.</t>
  </si>
  <si>
    <t xml:space="preserve"> TROGIR HOLDING D.O.O. </t>
  </si>
  <si>
    <t>ŠKOLSKA KNJIGA D.D.</t>
  </si>
  <si>
    <t>VUKIĆ PROMET D.O.O.</t>
  </si>
  <si>
    <t>MIRO D.O.O.</t>
  </si>
  <si>
    <t>LJEKARNA SPLITSKO DALMATINSKE ŽUPANIJE</t>
  </si>
  <si>
    <t>POSREDNIČKA AGENCIJA TESLA VL.IVICA ŠKRLEC</t>
  </si>
  <si>
    <t>KRAPINA</t>
  </si>
  <si>
    <t>97742368198</t>
  </si>
  <si>
    <t xml:space="preserve">NORT d.o.o. </t>
  </si>
  <si>
    <t>50996247148</t>
  </si>
  <si>
    <t>71474870971</t>
  </si>
  <si>
    <t>09746817380</t>
  </si>
  <si>
    <t>878269</t>
  </si>
  <si>
    <t xml:space="preserve">HEP-OPSKRBA </t>
  </si>
  <si>
    <t>63073332379</t>
  </si>
  <si>
    <t>KRIVODOL</t>
  </si>
  <si>
    <t>84456801514</t>
  </si>
  <si>
    <t>95013307422</t>
  </si>
  <si>
    <t>39427677849</t>
  </si>
  <si>
    <t>38967655335</t>
  </si>
  <si>
    <t>SEGET DONJI</t>
  </si>
  <si>
    <t>47246482064</t>
  </si>
  <si>
    <t>VUKMAN J.,OBRT ZA POGREBNE USLUGE I TRGOVINU, VL.JURE VUKMAN</t>
  </si>
  <si>
    <t>64175939912</t>
  </si>
  <si>
    <t>52931027628</t>
  </si>
  <si>
    <t>ŠPACAKAMIN vl.Antonio Žaja</t>
  </si>
  <si>
    <t>78393025895</t>
  </si>
  <si>
    <t>70108447975</t>
  </si>
  <si>
    <t>JASTREBARSKO</t>
  </si>
  <si>
    <t>78434105093</t>
  </si>
  <si>
    <t>796080558419</t>
  </si>
  <si>
    <t>a4</t>
  </si>
  <si>
    <t>13281121851</t>
  </si>
  <si>
    <t>KAŠTEL GOMILICA</t>
  </si>
  <si>
    <t>91591564577</t>
  </si>
  <si>
    <t>DARDA J.D.O.O.</t>
  </si>
  <si>
    <t>24381007043</t>
  </si>
  <si>
    <t xml:space="preserve">KAŠTEL STARI </t>
  </si>
  <si>
    <t>3222 - Materijal i sirovine</t>
  </si>
  <si>
    <t>3299 - Ostali nespomenuti rashodi poslovanja</t>
  </si>
  <si>
    <t>3224 - Materijal i dijelovi za tekuće i investicijsko održavanje</t>
  </si>
  <si>
    <t>3236 - Zdravstvene i veterinarske usluge</t>
  </si>
  <si>
    <t>3232 - Usluge tekućeg i investicijskog održavanja</t>
  </si>
  <si>
    <t xml:space="preserve">3238 - Računale usluge </t>
  </si>
  <si>
    <t>3221 - Uredski materijal  i ostali materijalni rashodi</t>
  </si>
  <si>
    <t xml:space="preserve">3224 - Materija i dijelovi za tekuće i investicijsko održavanje </t>
  </si>
  <si>
    <t>3299 -  Ostali nespomenuti rashodi poslovanja</t>
  </si>
  <si>
    <t>3237 - Intelektualne i osobne usluge</t>
  </si>
  <si>
    <t>3225 - Sitni inventar i auto gume</t>
  </si>
  <si>
    <t>3121,OSTALI RASHODI ZA ZAPOSLENE</t>
  </si>
  <si>
    <t>3211,SLUŽBENA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</si>
</sst>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2" fillId="0" borderId="0" xfId="0" applyFont="1"/>
    <xf numFmtId="0" fontId="2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49" fontId="2" fillId="2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" workbookViewId="0">
      <selection activeCell="A3" sqref="A3"/>
    </sheetView>
  </sheetViews>
  <sheetFormatPr defaultRowHeight="15" x14ac:dyDescent="0.25"/>
  <cols>
    <col min="1" max="1" width="38.7109375" customWidth="1"/>
    <col min="2" max="2" width="20.42578125" customWidth="1"/>
    <col min="3" max="3" width="21.140625" customWidth="1"/>
    <col min="4" max="4" width="23.42578125" customWidth="1"/>
    <col min="5" max="5" width="25.140625" customWidth="1"/>
    <col min="6" max="6" width="33.85546875" customWidth="1"/>
    <col min="7" max="7" width="24.28515625" customWidth="1"/>
  </cols>
  <sheetData>
    <row r="1" spans="1:7" ht="18" x14ac:dyDescent="0.25">
      <c r="A1" s="1"/>
      <c r="B1" s="1"/>
      <c r="C1" s="1"/>
      <c r="D1" s="1"/>
      <c r="E1" s="1"/>
      <c r="F1" s="1"/>
      <c r="G1" s="2"/>
    </row>
    <row r="2" spans="1:7" ht="18" customHeight="1" x14ac:dyDescent="0.25">
      <c r="A2" s="30" t="s">
        <v>12</v>
      </c>
      <c r="B2" s="30"/>
      <c r="C2" s="30"/>
      <c r="D2" s="30"/>
      <c r="E2" s="30"/>
      <c r="F2" s="30"/>
      <c r="G2" s="3"/>
    </row>
    <row r="3" spans="1:7" ht="34.9" customHeight="1" x14ac:dyDescent="0.25">
      <c r="A3" s="7"/>
      <c r="B3" s="33" t="s">
        <v>18</v>
      </c>
      <c r="C3" s="33"/>
      <c r="D3" s="33"/>
      <c r="E3" s="7"/>
      <c r="F3" s="7"/>
      <c r="G3" s="2"/>
    </row>
    <row r="4" spans="1:7" x14ac:dyDescent="0.25">
      <c r="A4" s="31" t="s">
        <v>38</v>
      </c>
      <c r="B4" s="32"/>
      <c r="C4" s="32"/>
      <c r="D4" s="32"/>
      <c r="E4" s="32"/>
      <c r="F4" s="32"/>
    </row>
    <row r="5" spans="1:7" ht="18" x14ac:dyDescent="0.25">
      <c r="A5" s="8" t="s">
        <v>3</v>
      </c>
      <c r="B5" s="7"/>
      <c r="C5" s="7"/>
      <c r="D5" s="7"/>
      <c r="E5" s="7"/>
      <c r="F5" s="7"/>
    </row>
    <row r="6" spans="1:7" ht="65.45" customHeight="1" x14ac:dyDescent="0.25">
      <c r="A6" s="4" t="s">
        <v>0</v>
      </c>
      <c r="B6" s="4" t="s">
        <v>1</v>
      </c>
      <c r="C6" s="4" t="s">
        <v>13</v>
      </c>
      <c r="D6" s="4" t="s">
        <v>10</v>
      </c>
      <c r="E6" s="4" t="s">
        <v>2</v>
      </c>
      <c r="F6" s="4" t="s">
        <v>6</v>
      </c>
    </row>
    <row r="7" spans="1:7" s="6" customFormat="1" ht="18.600000000000001" customHeight="1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</row>
    <row r="8" spans="1:7" ht="30" customHeight="1" x14ac:dyDescent="0.25">
      <c r="A8" s="10" t="s">
        <v>21</v>
      </c>
      <c r="B8" s="11" t="s">
        <v>24</v>
      </c>
      <c r="C8" s="12" t="s">
        <v>25</v>
      </c>
      <c r="D8" s="12">
        <v>43.54</v>
      </c>
      <c r="E8" s="13" t="s">
        <v>23</v>
      </c>
      <c r="F8" s="14" t="s">
        <v>30</v>
      </c>
    </row>
    <row r="9" spans="1:7" ht="30" customHeight="1" x14ac:dyDescent="0.25">
      <c r="A9" s="16" t="s">
        <v>22</v>
      </c>
      <c r="B9" s="17" t="s">
        <v>28</v>
      </c>
      <c r="C9" s="12" t="s">
        <v>27</v>
      </c>
      <c r="D9" s="18">
        <v>22</v>
      </c>
      <c r="E9" s="13" t="s">
        <v>23</v>
      </c>
      <c r="F9" s="19" t="s">
        <v>31</v>
      </c>
    </row>
    <row r="10" spans="1:7" ht="28.15" customHeight="1" x14ac:dyDescent="0.25">
      <c r="A10" s="10" t="s">
        <v>39</v>
      </c>
      <c r="B10" s="11" t="s">
        <v>40</v>
      </c>
      <c r="C10" s="12" t="s">
        <v>25</v>
      </c>
      <c r="D10" s="12">
        <f>58.06+33.18+33.18+33.18</f>
        <v>157.60000000000002</v>
      </c>
      <c r="E10" s="13" t="s">
        <v>23</v>
      </c>
      <c r="F10" s="15" t="s">
        <v>31</v>
      </c>
    </row>
    <row r="11" spans="1:7" ht="29.45" customHeight="1" x14ac:dyDescent="0.25">
      <c r="A11" s="10" t="s">
        <v>41</v>
      </c>
      <c r="B11" s="11" t="s">
        <v>42</v>
      </c>
      <c r="C11" s="12" t="s">
        <v>25</v>
      </c>
      <c r="D11" s="12">
        <v>139.6</v>
      </c>
      <c r="E11" s="13" t="s">
        <v>23</v>
      </c>
      <c r="F11" s="15" t="s">
        <v>43</v>
      </c>
    </row>
    <row r="12" spans="1:7" ht="29.45" customHeight="1" x14ac:dyDescent="0.25">
      <c r="A12" s="10" t="s">
        <v>41</v>
      </c>
      <c r="B12" s="11" t="s">
        <v>42</v>
      </c>
      <c r="C12" s="12" t="s">
        <v>25</v>
      </c>
      <c r="D12" s="12">
        <v>350</v>
      </c>
      <c r="E12" s="13" t="s">
        <v>23</v>
      </c>
      <c r="F12" s="28" t="s">
        <v>46</v>
      </c>
    </row>
    <row r="13" spans="1:7" ht="29.45" customHeight="1" x14ac:dyDescent="0.25">
      <c r="A13" s="10" t="s">
        <v>41</v>
      </c>
      <c r="B13" s="11" t="s">
        <v>42</v>
      </c>
      <c r="C13" s="12" t="s">
        <v>25</v>
      </c>
      <c r="D13" s="12">
        <f>462.5+182.6</f>
        <v>645.1</v>
      </c>
      <c r="E13" s="13" t="s">
        <v>23</v>
      </c>
      <c r="F13" s="28" t="s">
        <v>119</v>
      </c>
    </row>
    <row r="14" spans="1:7" s="9" customFormat="1" ht="29.45" customHeight="1" x14ac:dyDescent="0.25">
      <c r="A14" s="10" t="s">
        <v>44</v>
      </c>
      <c r="B14" s="11" t="s">
        <v>45</v>
      </c>
      <c r="C14" s="12" t="s">
        <v>27</v>
      </c>
      <c r="D14" s="12">
        <f>785.3+41.73</f>
        <v>827.03</v>
      </c>
      <c r="E14" s="13" t="s">
        <v>23</v>
      </c>
      <c r="F14" s="28" t="s">
        <v>46</v>
      </c>
    </row>
    <row r="15" spans="1:7" ht="29.45" customHeight="1" x14ac:dyDescent="0.25">
      <c r="A15" s="10" t="s">
        <v>47</v>
      </c>
      <c r="B15" s="11" t="s">
        <v>48</v>
      </c>
      <c r="C15" s="12" t="s">
        <v>25</v>
      </c>
      <c r="D15" s="12">
        <f>733.35+356.14</f>
        <v>1089.49</v>
      </c>
      <c r="E15" s="13" t="s">
        <v>23</v>
      </c>
      <c r="F15" s="15" t="s">
        <v>49</v>
      </c>
    </row>
    <row r="16" spans="1:7" ht="29.45" customHeight="1" x14ac:dyDescent="0.25">
      <c r="A16" s="10" t="s">
        <v>102</v>
      </c>
      <c r="B16" s="11" t="s">
        <v>103</v>
      </c>
      <c r="C16" s="12" t="s">
        <v>104</v>
      </c>
      <c r="D16" s="12">
        <v>316.25</v>
      </c>
      <c r="E16" s="13" t="s">
        <v>23</v>
      </c>
      <c r="F16" s="28" t="s">
        <v>46</v>
      </c>
    </row>
    <row r="17" spans="1:6" ht="29.45" customHeight="1" x14ac:dyDescent="0.25">
      <c r="A17" s="10" t="s">
        <v>50</v>
      </c>
      <c r="B17" s="11" t="s">
        <v>105</v>
      </c>
      <c r="C17" s="12" t="s">
        <v>29</v>
      </c>
      <c r="D17" s="12">
        <f>132.64+132.64</f>
        <v>265.27999999999997</v>
      </c>
      <c r="E17" s="13" t="s">
        <v>23</v>
      </c>
      <c r="F17" s="15" t="s">
        <v>61</v>
      </c>
    </row>
    <row r="18" spans="1:6" ht="29.45" customHeight="1" x14ac:dyDescent="0.25">
      <c r="A18" s="10" t="s">
        <v>51</v>
      </c>
      <c r="B18" s="11" t="s">
        <v>52</v>
      </c>
      <c r="C18" s="12" t="s">
        <v>29</v>
      </c>
      <c r="D18" s="12">
        <f>88.49+126.54</f>
        <v>215.03</v>
      </c>
      <c r="E18" s="13" t="s">
        <v>23</v>
      </c>
      <c r="F18" s="14" t="s">
        <v>53</v>
      </c>
    </row>
    <row r="19" spans="1:6" ht="29.45" customHeight="1" x14ac:dyDescent="0.25">
      <c r="A19" s="10" t="s">
        <v>54</v>
      </c>
      <c r="B19" s="11" t="s">
        <v>55</v>
      </c>
      <c r="C19" s="12" t="s">
        <v>27</v>
      </c>
      <c r="D19" s="12">
        <f>221.26+853.44</f>
        <v>1074.7</v>
      </c>
      <c r="E19" s="13" t="s">
        <v>23</v>
      </c>
      <c r="F19" s="15" t="s">
        <v>49</v>
      </c>
    </row>
    <row r="20" spans="1:6" ht="29.45" customHeight="1" x14ac:dyDescent="0.25">
      <c r="A20" s="10" t="s">
        <v>93</v>
      </c>
      <c r="B20" s="11" t="s">
        <v>94</v>
      </c>
      <c r="C20" s="12" t="s">
        <v>91</v>
      </c>
      <c r="D20" s="12">
        <v>50</v>
      </c>
      <c r="E20" s="13" t="s">
        <v>23</v>
      </c>
      <c r="F20" s="28" t="s">
        <v>110</v>
      </c>
    </row>
    <row r="21" spans="1:6" ht="29.45" customHeight="1" x14ac:dyDescent="0.25">
      <c r="A21" s="10" t="s">
        <v>70</v>
      </c>
      <c r="B21" s="11" t="s">
        <v>87</v>
      </c>
      <c r="C21" s="12" t="s">
        <v>86</v>
      </c>
      <c r="D21" s="12">
        <f>92.9+185.8</f>
        <v>278.70000000000005</v>
      </c>
      <c r="E21" s="13" t="s">
        <v>23</v>
      </c>
      <c r="F21" s="28" t="s">
        <v>61</v>
      </c>
    </row>
    <row r="22" spans="1:6" ht="29.45" customHeight="1" x14ac:dyDescent="0.25">
      <c r="A22" s="10" t="s">
        <v>69</v>
      </c>
      <c r="B22" s="11" t="s">
        <v>89</v>
      </c>
      <c r="C22" s="12" t="s">
        <v>27</v>
      </c>
      <c r="D22" s="12">
        <f>133.5+95.65+41.3</f>
        <v>270.45</v>
      </c>
      <c r="E22" s="13" t="s">
        <v>23</v>
      </c>
      <c r="F22" s="28" t="s">
        <v>111</v>
      </c>
    </row>
    <row r="23" spans="1:6" ht="29.45" customHeight="1" x14ac:dyDescent="0.25">
      <c r="A23" s="10" t="s">
        <v>56</v>
      </c>
      <c r="B23" s="11" t="s">
        <v>95</v>
      </c>
      <c r="C23" s="12" t="s">
        <v>29</v>
      </c>
      <c r="D23" s="12">
        <v>16.63</v>
      </c>
      <c r="E23" s="13" t="s">
        <v>23</v>
      </c>
      <c r="F23" s="28" t="s">
        <v>46</v>
      </c>
    </row>
    <row r="24" spans="1:6" ht="29.45" customHeight="1" x14ac:dyDescent="0.25">
      <c r="A24" s="10" t="s">
        <v>57</v>
      </c>
      <c r="B24" s="11" t="s">
        <v>58</v>
      </c>
      <c r="C24" s="12" t="s">
        <v>29</v>
      </c>
      <c r="D24" s="12">
        <f>22.36+28.44</f>
        <v>50.8</v>
      </c>
      <c r="E24" s="13" t="s">
        <v>23</v>
      </c>
      <c r="F24" s="14" t="s">
        <v>53</v>
      </c>
    </row>
    <row r="25" spans="1:6" ht="29.45" customHeight="1" x14ac:dyDescent="0.25">
      <c r="A25" s="10" t="s">
        <v>59</v>
      </c>
      <c r="B25" s="11" t="s">
        <v>60</v>
      </c>
      <c r="C25" s="12" t="s">
        <v>29</v>
      </c>
      <c r="D25" s="12">
        <f>1.66+17.84</f>
        <v>19.5</v>
      </c>
      <c r="E25" s="13" t="s">
        <v>23</v>
      </c>
      <c r="F25" s="15" t="s">
        <v>61</v>
      </c>
    </row>
    <row r="26" spans="1:6" ht="29.45" customHeight="1" x14ac:dyDescent="0.25">
      <c r="A26" s="10" t="s">
        <v>62</v>
      </c>
      <c r="B26" s="11" t="s">
        <v>63</v>
      </c>
      <c r="C26" s="12" t="s">
        <v>29</v>
      </c>
      <c r="D26" s="12">
        <v>23.05</v>
      </c>
      <c r="E26" s="13" t="s">
        <v>23</v>
      </c>
      <c r="F26" s="15" t="s">
        <v>32</v>
      </c>
    </row>
    <row r="27" spans="1:6" ht="29.45" customHeight="1" x14ac:dyDescent="0.25">
      <c r="A27" s="10" t="s">
        <v>84</v>
      </c>
      <c r="B27" s="11" t="s">
        <v>85</v>
      </c>
      <c r="C27" s="12" t="s">
        <v>29</v>
      </c>
      <c r="D27" s="12">
        <f>647.73+1065.34</f>
        <v>1713.07</v>
      </c>
      <c r="E27" s="13" t="s">
        <v>23</v>
      </c>
      <c r="F27" s="15" t="s">
        <v>32</v>
      </c>
    </row>
    <row r="28" spans="1:6" ht="29.45" customHeight="1" x14ac:dyDescent="0.25">
      <c r="A28" s="10" t="s">
        <v>64</v>
      </c>
      <c r="B28" s="11" t="s">
        <v>100</v>
      </c>
      <c r="C28" s="12" t="s">
        <v>27</v>
      </c>
      <c r="D28" s="12">
        <v>49.28</v>
      </c>
      <c r="E28" s="13" t="s">
        <v>23</v>
      </c>
      <c r="F28" s="28" t="s">
        <v>112</v>
      </c>
    </row>
    <row r="29" spans="1:6" ht="29.45" customHeight="1" x14ac:dyDescent="0.25">
      <c r="A29" s="10" t="s">
        <v>96</v>
      </c>
      <c r="B29" s="11" t="s">
        <v>97</v>
      </c>
      <c r="C29" s="12" t="s">
        <v>27</v>
      </c>
      <c r="D29" s="12">
        <v>581</v>
      </c>
      <c r="E29" s="13" t="s">
        <v>23</v>
      </c>
      <c r="F29" s="28" t="s">
        <v>49</v>
      </c>
    </row>
    <row r="30" spans="1:6" ht="29.45" customHeight="1" x14ac:dyDescent="0.25">
      <c r="A30" s="10" t="s">
        <v>65</v>
      </c>
      <c r="B30" s="11" t="s">
        <v>92</v>
      </c>
      <c r="C30" s="12" t="s">
        <v>91</v>
      </c>
      <c r="D30" s="12">
        <v>20</v>
      </c>
      <c r="E30" s="13" t="s">
        <v>23</v>
      </c>
      <c r="F30" s="28" t="s">
        <v>113</v>
      </c>
    </row>
    <row r="31" spans="1:6" ht="29.45" customHeight="1" x14ac:dyDescent="0.25">
      <c r="A31" s="10" t="s">
        <v>66</v>
      </c>
      <c r="B31" s="11" t="s">
        <v>101</v>
      </c>
      <c r="C31" s="12" t="s">
        <v>27</v>
      </c>
      <c r="D31" s="12">
        <v>202.48</v>
      </c>
      <c r="E31" s="13" t="s">
        <v>23</v>
      </c>
      <c r="F31" s="28" t="s">
        <v>46</v>
      </c>
    </row>
    <row r="32" spans="1:6" ht="29.45" customHeight="1" x14ac:dyDescent="0.25">
      <c r="A32" s="10" t="s">
        <v>67</v>
      </c>
      <c r="B32" s="11" t="s">
        <v>98</v>
      </c>
      <c r="C32" s="12" t="s">
        <v>99</v>
      </c>
      <c r="D32" s="12">
        <v>122.5</v>
      </c>
      <c r="E32" s="13" t="s">
        <v>23</v>
      </c>
      <c r="F32" s="28" t="s">
        <v>46</v>
      </c>
    </row>
    <row r="33" spans="1:6" ht="29.45" customHeight="1" x14ac:dyDescent="0.25">
      <c r="A33" s="10" t="s">
        <v>106</v>
      </c>
      <c r="B33" s="11" t="s">
        <v>107</v>
      </c>
      <c r="C33" s="12" t="s">
        <v>108</v>
      </c>
      <c r="D33" s="12">
        <v>15386.78</v>
      </c>
      <c r="E33" s="13" t="s">
        <v>23</v>
      </c>
      <c r="F33" s="28" t="s">
        <v>109</v>
      </c>
    </row>
    <row r="34" spans="1:6" ht="29.45" customHeight="1" x14ac:dyDescent="0.25">
      <c r="A34" s="10" t="s">
        <v>79</v>
      </c>
      <c r="B34" s="11" t="s">
        <v>80</v>
      </c>
      <c r="C34" s="12" t="s">
        <v>29</v>
      </c>
      <c r="D34" s="12">
        <v>45</v>
      </c>
      <c r="E34" s="13" t="s">
        <v>23</v>
      </c>
      <c r="F34" s="28" t="s">
        <v>114</v>
      </c>
    </row>
    <row r="35" spans="1:6" ht="29.45" customHeight="1" x14ac:dyDescent="0.25">
      <c r="A35" s="10" t="s">
        <v>68</v>
      </c>
      <c r="B35" s="11" t="s">
        <v>88</v>
      </c>
      <c r="C35" s="12" t="s">
        <v>27</v>
      </c>
      <c r="D35" s="12">
        <f>884+780+988</f>
        <v>2652</v>
      </c>
      <c r="E35" s="13" t="s">
        <v>23</v>
      </c>
      <c r="F35" s="28" t="s">
        <v>43</v>
      </c>
    </row>
    <row r="36" spans="1:6" ht="29.45" customHeight="1" x14ac:dyDescent="0.25">
      <c r="A36" s="10" t="s">
        <v>71</v>
      </c>
      <c r="B36" s="11" t="s">
        <v>82</v>
      </c>
      <c r="C36" s="12" t="s">
        <v>27</v>
      </c>
      <c r="D36" s="12">
        <f>184.47+184.47</f>
        <v>368.94</v>
      </c>
      <c r="E36" s="13" t="s">
        <v>23</v>
      </c>
      <c r="F36" s="28" t="s">
        <v>49</v>
      </c>
    </row>
    <row r="37" spans="1:6" ht="29.45" customHeight="1" x14ac:dyDescent="0.25">
      <c r="A37" s="10" t="s">
        <v>72</v>
      </c>
      <c r="B37" s="11" t="s">
        <v>90</v>
      </c>
      <c r="C37" s="12" t="s">
        <v>29</v>
      </c>
      <c r="D37" s="12">
        <v>114.06</v>
      </c>
      <c r="E37" s="13" t="s">
        <v>23</v>
      </c>
      <c r="F37" s="28" t="s">
        <v>115</v>
      </c>
    </row>
    <row r="38" spans="1:6" ht="29.45" customHeight="1" x14ac:dyDescent="0.25">
      <c r="A38" s="10" t="s">
        <v>73</v>
      </c>
      <c r="B38" s="11" t="s">
        <v>26</v>
      </c>
      <c r="C38" s="12" t="s">
        <v>27</v>
      </c>
      <c r="D38" s="12">
        <f>518+252+4167.6</f>
        <v>4937.6000000000004</v>
      </c>
      <c r="E38" s="13" t="s">
        <v>23</v>
      </c>
      <c r="F38" s="14" t="s">
        <v>53</v>
      </c>
    </row>
    <row r="39" spans="1:6" ht="29.45" customHeight="1" x14ac:dyDescent="0.25">
      <c r="A39" s="10" t="s">
        <v>74</v>
      </c>
      <c r="B39" s="11" t="s">
        <v>83</v>
      </c>
      <c r="C39" s="12" t="s">
        <v>27</v>
      </c>
      <c r="D39" s="12">
        <v>252</v>
      </c>
      <c r="E39" s="13" t="s">
        <v>23</v>
      </c>
      <c r="F39" s="14" t="s">
        <v>116</v>
      </c>
    </row>
    <row r="40" spans="1:6" ht="29.45" customHeight="1" x14ac:dyDescent="0.25">
      <c r="A40" s="10" t="s">
        <v>75</v>
      </c>
      <c r="B40" s="11" t="s">
        <v>81</v>
      </c>
      <c r="C40" s="12" t="s">
        <v>27</v>
      </c>
      <c r="D40" s="12">
        <f>17.1+42.5+300.83</f>
        <v>360.43</v>
      </c>
      <c r="E40" s="13" t="s">
        <v>23</v>
      </c>
      <c r="F40" s="28" t="s">
        <v>117</v>
      </c>
    </row>
    <row r="41" spans="1:6" ht="29.45" customHeight="1" x14ac:dyDescent="0.25">
      <c r="A41" s="10" t="s">
        <v>76</v>
      </c>
      <c r="B41" s="11" t="s">
        <v>78</v>
      </c>
      <c r="C41" s="12" t="s">
        <v>77</v>
      </c>
      <c r="D41" s="12">
        <v>891.72</v>
      </c>
      <c r="E41" s="13" t="s">
        <v>23</v>
      </c>
      <c r="F41" s="15" t="s">
        <v>118</v>
      </c>
    </row>
    <row r="42" spans="1:6" ht="29.45" customHeight="1" x14ac:dyDescent="0.25">
      <c r="A42" s="10" t="s">
        <v>33</v>
      </c>
      <c r="B42" s="11" t="s">
        <v>34</v>
      </c>
      <c r="C42" s="12" t="s">
        <v>35</v>
      </c>
      <c r="D42" s="12">
        <v>14.47</v>
      </c>
      <c r="E42" s="13" t="s">
        <v>23</v>
      </c>
      <c r="F42" s="28" t="s">
        <v>115</v>
      </c>
    </row>
    <row r="43" spans="1:6" x14ac:dyDescent="0.25">
      <c r="A43" s="27"/>
      <c r="B43" s="27"/>
      <c r="C43" s="27"/>
      <c r="D43" s="29">
        <f>SUM(D8:D42)</f>
        <v>33566.080000000002</v>
      </c>
      <c r="E43" s="27"/>
      <c r="F43" s="27"/>
    </row>
    <row r="44" spans="1:6" x14ac:dyDescent="0.25">
      <c r="A44" t="s">
        <v>8</v>
      </c>
    </row>
    <row r="45" spans="1:6" x14ac:dyDescent="0.25">
      <c r="A45" t="s">
        <v>11</v>
      </c>
    </row>
    <row r="46" spans="1:6" x14ac:dyDescent="0.25">
      <c r="A46" t="s">
        <v>9</v>
      </c>
    </row>
  </sheetData>
  <mergeCells count="3">
    <mergeCell ref="A2:F2"/>
    <mergeCell ref="B3:D3"/>
    <mergeCell ref="A4:F4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2"/>
  <sheetViews>
    <sheetView workbookViewId="0">
      <selection activeCell="C17" sqref="C17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5" ht="18" x14ac:dyDescent="0.25">
      <c r="B1" s="1"/>
      <c r="C1" s="1"/>
      <c r="D1" s="1"/>
      <c r="E1" s="2"/>
    </row>
    <row r="2" spans="2:5" ht="18" customHeight="1" x14ac:dyDescent="0.25">
      <c r="B2" s="30" t="s">
        <v>12</v>
      </c>
      <c r="C2" s="30"/>
      <c r="D2" s="30"/>
      <c r="E2" s="3"/>
    </row>
    <row r="3" spans="2:5" x14ac:dyDescent="0.25">
      <c r="B3" s="33" t="s">
        <v>18</v>
      </c>
      <c r="C3" s="33"/>
      <c r="D3" s="33"/>
      <c r="E3" s="2"/>
    </row>
    <row r="4" spans="2:5" x14ac:dyDescent="0.25">
      <c r="B4" s="31" t="s">
        <v>38</v>
      </c>
      <c r="C4" s="32"/>
      <c r="D4" s="32"/>
    </row>
    <row r="5" spans="2:5" ht="18" x14ac:dyDescent="0.25">
      <c r="B5" s="8" t="s">
        <v>5</v>
      </c>
      <c r="C5" s="7"/>
      <c r="D5" s="7"/>
    </row>
    <row r="6" spans="2:5" ht="65.45" customHeight="1" x14ac:dyDescent="0.25">
      <c r="B6" s="4" t="s">
        <v>4</v>
      </c>
      <c r="C6" s="4" t="s">
        <v>7</v>
      </c>
      <c r="D6" s="4" t="s">
        <v>6</v>
      </c>
    </row>
    <row r="7" spans="2:5" s="6" customFormat="1" ht="18.600000000000001" customHeight="1" x14ac:dyDescent="0.2">
      <c r="B7" s="5">
        <v>1</v>
      </c>
      <c r="C7" s="5">
        <v>2</v>
      </c>
      <c r="D7" s="5">
        <v>3</v>
      </c>
    </row>
    <row r="8" spans="2:5" ht="30" customHeight="1" x14ac:dyDescent="0.25">
      <c r="B8" s="23" t="s">
        <v>19</v>
      </c>
      <c r="C8" s="12">
        <v>9760.7800000000007</v>
      </c>
      <c r="D8" s="24" t="s">
        <v>20</v>
      </c>
    </row>
    <row r="9" spans="2:5" ht="30" customHeight="1" x14ac:dyDescent="0.25">
      <c r="B9" s="23" t="s">
        <v>19</v>
      </c>
      <c r="C9" s="12">
        <v>1610.5</v>
      </c>
      <c r="D9" s="25" t="s">
        <v>16</v>
      </c>
    </row>
    <row r="10" spans="2:5" ht="30" customHeight="1" x14ac:dyDescent="0.25">
      <c r="B10" s="23" t="s">
        <v>19</v>
      </c>
      <c r="C10" s="12">
        <v>280.5</v>
      </c>
      <c r="D10" s="25" t="s">
        <v>17</v>
      </c>
    </row>
    <row r="11" spans="2:5" ht="30" customHeight="1" x14ac:dyDescent="0.25">
      <c r="B11" s="23" t="s">
        <v>19</v>
      </c>
      <c r="C11" s="12">
        <v>1780</v>
      </c>
      <c r="D11" s="25" t="s">
        <v>120</v>
      </c>
    </row>
    <row r="12" spans="2:5" ht="30" customHeight="1" x14ac:dyDescent="0.25">
      <c r="B12" s="23" t="s">
        <v>19</v>
      </c>
      <c r="C12" s="12">
        <v>12</v>
      </c>
      <c r="D12" s="25" t="s">
        <v>121</v>
      </c>
    </row>
    <row r="13" spans="2:5" ht="30" customHeight="1" x14ac:dyDescent="0.25">
      <c r="B13" s="23" t="s">
        <v>14</v>
      </c>
      <c r="C13" s="12">
        <v>101562.01</v>
      </c>
      <c r="D13" s="26" t="s">
        <v>15</v>
      </c>
    </row>
    <row r="14" spans="2:5" ht="30" customHeight="1" x14ac:dyDescent="0.25">
      <c r="B14" s="23" t="s">
        <v>14</v>
      </c>
      <c r="C14" s="12">
        <v>897.29</v>
      </c>
      <c r="D14" s="26" t="s">
        <v>36</v>
      </c>
    </row>
    <row r="15" spans="2:5" ht="30" customHeight="1" x14ac:dyDescent="0.25">
      <c r="B15" s="23" t="s">
        <v>14</v>
      </c>
      <c r="C15" s="12">
        <v>10025.959999999999</v>
      </c>
      <c r="D15" s="26" t="s">
        <v>37</v>
      </c>
    </row>
    <row r="16" spans="2:5" ht="30" customHeight="1" x14ac:dyDescent="0.25">
      <c r="B16" s="23" t="s">
        <v>14</v>
      </c>
      <c r="C16" s="12">
        <f>804.39+7100</f>
        <v>7904.39</v>
      </c>
      <c r="D16" s="26" t="s">
        <v>120</v>
      </c>
    </row>
    <row r="17" spans="2:4" ht="30" customHeight="1" x14ac:dyDescent="0.25">
      <c r="B17" s="23" t="s">
        <v>14</v>
      </c>
      <c r="C17" s="12">
        <v>18572.68</v>
      </c>
      <c r="D17" s="25" t="s">
        <v>16</v>
      </c>
    </row>
    <row r="18" spans="2:4" ht="30" customHeight="1" x14ac:dyDescent="0.25">
      <c r="B18" s="23" t="s">
        <v>14</v>
      </c>
      <c r="C18" s="12">
        <v>2700.77</v>
      </c>
      <c r="D18" s="25" t="s">
        <v>17</v>
      </c>
    </row>
    <row r="19" spans="2:4" ht="30" customHeight="1" x14ac:dyDescent="0.25">
      <c r="B19" s="20"/>
      <c r="C19" s="21"/>
      <c r="D19" s="22"/>
    </row>
    <row r="20" spans="2:4" x14ac:dyDescent="0.25">
      <c r="B20" t="s">
        <v>8</v>
      </c>
    </row>
    <row r="21" spans="2:4" x14ac:dyDescent="0.25">
      <c r="B21" t="s">
        <v>11</v>
      </c>
    </row>
    <row r="22" spans="2:4" x14ac:dyDescent="0.25">
      <c r="B22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2024-04-18T09:23:09Z</cp:lastPrinted>
  <dcterms:created xsi:type="dcterms:W3CDTF">2022-08-12T12:51:27Z</dcterms:created>
  <dcterms:modified xsi:type="dcterms:W3CDTF">2024-04-18T09:32:08Z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